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resupuesto Mensual" sheetId="2" state="visible" r:id="rId4"/>
    <sheet name="Control de Gastos Diario" sheetId="3" state="visible" r:id="rId5"/>
    <sheet name="Plan de Ahorro" sheetId="4" state="visible" r:id="rId6"/>
    <sheet name="Calendario de Deudas" sheetId="5" state="visible" r:id="rId7"/>
    <sheet name="Seguimiento de Inversion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<sst xmlns="http://schemas.openxmlformats.org/spreadsheetml/2006/main" count="145" uniqueCount="131">
  <si>
    <t xml:space="preserve">Plantillas de Excel para Gestionar tu Dinero</t>
  </si>
  <si>
    <t xml:space="preserve">Kit gratuito de 5 plantillas para organizar tus finanzas personales</t>
  </si>
  <si>
    <t xml:space="preserve">Cómo usar este archivo</t>
  </si>
  <si>
    <t xml:space="preserve">•</t>
  </si>
  <si>
    <t xml:space="preserve">Este libro incluye 5 pestañas, cada una con una plantilla independiente y lista para usar.</t>
  </si>
  <si>
    <t xml:space="preserve">Las celdas en amarillo son las que debes completar con tus propios datos.</t>
  </si>
  <si>
    <t xml:space="preserve">Las celdas en blanco con fórmulas se calculan solas: no las edites para no romper el cálculo.</t>
  </si>
  <si>
    <t xml:space="preserve">Cada plantilla incluye una fila de ejemplo con datos realistas para que veas el formato esperado.</t>
  </si>
  <si>
    <t xml:space="preserve">Puedes borrar o sustituir los datos de ejemplo por los tuyos en cualquier momento.</t>
  </si>
  <si>
    <t xml:space="preserve">Si necesitas más filas, copia el formato de una fila existente y pégalo en la nueva fila.</t>
  </si>
  <si>
    <t xml:space="preserve">Código de colores</t>
  </si>
  <si>
    <t xml:space="preserve">Celda para completar — Introduce aquí tus propios datos (importes, fechas, nombres, etc.)</t>
  </si>
  <si>
    <t xml:space="preserve">Celda calculada (fórmula) — Se actualiza automáticamente. No la sobrescribas.</t>
  </si>
  <si>
    <t xml:space="preserve">Totales y resultados clave — Resumen automático de la plantilla.</t>
  </si>
  <si>
    <t xml:space="preserve">Contenido del libro</t>
  </si>
  <si>
    <t xml:space="preserve">1. Presupuesto Mensual</t>
  </si>
  <si>
    <t xml:space="preserve">Compara lo presupuestado frente a lo gastado, por categoría.</t>
  </si>
  <si>
    <t xml:space="preserve">2. Control de Gastos Diario</t>
  </si>
  <si>
    <t xml:space="preserve">Registra cada gasto y consulta el total por categoría.</t>
  </si>
  <si>
    <t xml:space="preserve">3. Plan de Ahorro</t>
  </si>
  <si>
    <t xml:space="preserve">Calcula cuánto ahorrar cada mes para alcanzar una meta.</t>
  </si>
  <si>
    <t xml:space="preserve">4. Calendario de Deudas</t>
  </si>
  <si>
    <t xml:space="preserve">Organiza tus deudas, pagos mensuales y fecha estimada de fin.</t>
  </si>
  <si>
    <t xml:space="preserve">5. Seguimiento de Inversiones</t>
  </si>
  <si>
    <t xml:space="preserve">Controla el valor y la rentabilidad de tu cartera.</t>
  </si>
  <si>
    <t xml:space="preserve">Nota: estas plantillas son una herramienta de organización personal, no sustituyen el asesoramiento de un profesional financiero cualificado.</t>
  </si>
  <si>
    <t xml:space="preserve">Presupuesto Mensual</t>
  </si>
  <si>
    <t xml:space="preserve">Compara lo presupuestado frente a lo que gastas realmente cada mes.</t>
  </si>
  <si>
    <t xml:space="preserve">Mes:</t>
  </si>
  <si>
    <t xml:space="preserve">Enero 2026</t>
  </si>
  <si>
    <t xml:space="preserve">Categoría</t>
  </si>
  <si>
    <t xml:space="preserve">Presupuestado</t>
  </si>
  <si>
    <t xml:space="preserve">Real</t>
  </si>
  <si>
    <t xml:space="preserve">Diferencia</t>
  </si>
  <si>
    <t xml:space="preserve">Notas</t>
  </si>
  <si>
    <t xml:space="preserve">INGRESOS</t>
  </si>
  <si>
    <t xml:space="preserve">Salario</t>
  </si>
  <si>
    <t xml:space="preserve">Ejemplo</t>
  </si>
  <si>
    <t xml:space="preserve">Ingresos extra</t>
  </si>
  <si>
    <t xml:space="preserve">Subtotal Ingresos</t>
  </si>
  <si>
    <t xml:space="preserve">GASTOS FIJOS</t>
  </si>
  <si>
    <t xml:space="preserve">Vivienda (alquiler/hipoteca)</t>
  </si>
  <si>
    <t xml:space="preserve">Suministros (luz, agua, gas, internet)</t>
  </si>
  <si>
    <t xml:space="preserve">Seguros</t>
  </si>
  <si>
    <t xml:space="preserve">Transporte</t>
  </si>
  <si>
    <t xml:space="preserve">Subtotal Gastos Fijos</t>
  </si>
  <si>
    <t xml:space="preserve">GASTOS VARIABLES</t>
  </si>
  <si>
    <t xml:space="preserve">Alimentación</t>
  </si>
  <si>
    <t xml:space="preserve">Ocio y restaurantes</t>
  </si>
  <si>
    <t xml:space="preserve">Compras personales</t>
  </si>
  <si>
    <t xml:space="preserve">Otros gastos</t>
  </si>
  <si>
    <t xml:space="preserve">Subtotal Gastos Variables</t>
  </si>
  <si>
    <t xml:space="preserve">AHORRO</t>
  </si>
  <si>
    <t xml:space="preserve">Ahorro / Inversión</t>
  </si>
  <si>
    <t xml:space="preserve">Subtotal Ahorro</t>
  </si>
  <si>
    <t xml:space="preserve">RESUMEN DEL MES</t>
  </si>
  <si>
    <t xml:space="preserve">Total Ingresos</t>
  </si>
  <si>
    <t xml:space="preserve">Total Gastos (Fijos + Variables)</t>
  </si>
  <si>
    <t xml:space="preserve">Total Ahorro</t>
  </si>
  <si>
    <t xml:space="preserve">Balance (Ingresos − Gastos − Ahorro)</t>
  </si>
  <si>
    <t xml:space="preserve">Control de Gastos Diario</t>
  </si>
  <si>
    <t xml:space="preserve">Registra cada gasto para saber exactamente en qué se va tu dinero.</t>
  </si>
  <si>
    <t xml:space="preserve">Fecha</t>
  </si>
  <si>
    <t xml:space="preserve">Descripción</t>
  </si>
  <si>
    <t xml:space="preserve">Importe</t>
  </si>
  <si>
    <t xml:space="preserve">Método de pago</t>
  </si>
  <si>
    <t xml:space="preserve">Resumen por categoría</t>
  </si>
  <si>
    <t xml:space="preserve">2026-01-03</t>
  </si>
  <si>
    <t xml:space="preserve">Compra semanal supermercado</t>
  </si>
  <si>
    <t xml:space="preserve">Tarjeta</t>
  </si>
  <si>
    <t xml:space="preserve">Total gastado</t>
  </si>
  <si>
    <t xml:space="preserve">2026-01-04</t>
  </si>
  <si>
    <t xml:space="preserve">Abono transporte mensual</t>
  </si>
  <si>
    <t xml:space="preserve">2026-01-05</t>
  </si>
  <si>
    <t xml:space="preserve">Ocio</t>
  </si>
  <si>
    <t xml:space="preserve">Cine con amigos</t>
  </si>
  <si>
    <t xml:space="preserve">Efectivo</t>
  </si>
  <si>
    <t xml:space="preserve">Vivienda</t>
  </si>
  <si>
    <t xml:space="preserve">Salud</t>
  </si>
  <si>
    <t xml:space="preserve">Otros</t>
  </si>
  <si>
    <t xml:space="preserve">TOTAL GASTADO</t>
  </si>
  <si>
    <t xml:space="preserve">Plan de Ahorro</t>
  </si>
  <si>
    <t xml:space="preserve">Define una meta y calcula cuánto ahorrar cada mes para alcanzarla.</t>
  </si>
  <si>
    <t xml:space="preserve">Meta de ahorro (€)</t>
  </si>
  <si>
    <t xml:space="preserve">Ahorro actual (€)</t>
  </si>
  <si>
    <t xml:space="preserve">Fecha objetivo</t>
  </si>
  <si>
    <t xml:space="preserve">2026-12-31</t>
  </si>
  <si>
    <t xml:space="preserve">Meses restantes</t>
  </si>
  <si>
    <t xml:space="preserve">Ahorro mensual necesario (€)</t>
  </si>
  <si>
    <t xml:space="preserve">SEGUIMIENTO MENSUAL</t>
  </si>
  <si>
    <t xml:space="preserve">Mes</t>
  </si>
  <si>
    <t xml:space="preserve">Ahorro planeado</t>
  </si>
  <si>
    <t xml:space="preserve">Ahorro real</t>
  </si>
  <si>
    <t xml:space="preserve">Acumulado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</si>
  <si>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</si>
  <si>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</si>
  <si>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</si>
  <si>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</si>
  <si>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</si>
  <si>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</si>
  <si>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</si>
  <si>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</si>
  <si>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</si>
  <si>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</si>
  <si>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</si>
  <si>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</si>
  <si>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Calendario de Deudas</t>
  </si>
  <si>
    <t xml:space="preserve">Organiza tus deudas y calcula cuándo terminarás de pagarlas.</t>
  </si>
  <si>
    <t xml:space="preserve">Deuda</t>
  </si>
  <si>
    <t xml:space="preserve">Saldo pendiente</t>
  </si>
  <si>
    <t xml:space="preserve">Tasa interés anual</t>
  </si>
  <si>
    <t xml:space="preserve">Pago mensual</t>
  </si>
  <si>
    <t xml:space="preserve">Fecha estimada fin</t>
  </si>
  <si>
    <t xml:space="preserve">Tarjeta de crédito</t>
  </si>
  <si>
    <t xml:space="preserve">Préstamo coche</t>
  </si>
  <si>
    <t xml:space="preserve">Préstamo personal</t>
  </si>
  <si>
    <t xml:space="preserve">TOTAL DEUDA PENDIENTE</t>
  </si>
  <si>
    <t xml:space="preserve">Seguimiento de Inversiones</t>
  </si>
  <si>
    <t xml:space="preserve">Controla el valor y la rentabilidad de tu cartera de inversión.</t>
  </si>
  <si>
    <t xml:space="preserve">Activo</t>
  </si>
  <si>
    <t xml:space="preserve">Cantidad</t>
  </si>
  <si>
    <t xml:space="preserve">Precio compra</t>
  </si>
  <si>
    <t xml:space="preserve">Precio actual</t>
  </si>
  <si>
    <t xml:space="preserve">Valor invertido</t>
  </si>
  <si>
    <t xml:space="preserve">Valor actual</t>
  </si>
  <si>
    <t xml:space="preserve">Rentabilidad (%)</t>
  </si>
  <si>
    <t xml:space="preserve">ETF Mundial (Acc.)</t>
  </si>
  <si>
    <t xml:space="preserve">Acciones Empresa X</t>
  </si>
  <si>
    <t xml:space="preserve">Fondo Indexado S&amp;P 500</t>
  </si>
  <si>
    <t xml:space="preserve">TOTAL CARTERA</t>
  </si>
  <si>
    <t xml:space="preserve">Nota: actualiza manualmente el 'Precio actual' de cada activo con la cotización del día para mantener la rentabilidad al día. Este seguimiento no incluye comisiones de compraventa ni impuestos.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</si>
</sst>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;\-#,##0.00&quot; €&quot;;&quot;- €&quot;"/>
    <numFmt numFmtId="166" formatCode="#,##0.00&quot; €&quot;"/>
    <numFmt numFmtId="167" formatCode="dd/mm/yyyy"/>
    <numFmt numFmtId="168" formatCode="General"/>
    <numFmt numFmtId="169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8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b val="true"/>
      <sz val="10"/>
      <color rgb="FF1F4E78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6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FFFFF"/>
        <bgColor rgb="FFFFF2CC"/>
      </patternFill>
    </fill>
    <fill>
      <patternFill patternType="solid">
        <fgColor rgb="FFE2EFDA"/>
        <bgColor rgb="FFD9E1F2"/>
      </patternFill>
    </fill>
    <fill>
      <patternFill patternType="solid">
        <fgColor rgb="FF1F4E78"/>
        <bgColor rgb="FF003366"/>
      </patternFill>
    </fill>
    <fill>
      <patternFill patternType="solid">
        <fgColor rgb="FFFCE4D6"/>
        <bgColor rgb="FFFFF2CC"/>
      </patternFill>
    </fill>
    <fill>
      <patternFill patternType="solid">
        <fgColor rgb="FFFFE699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9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0"/>
    <col collapsed="false" customWidth="true" hidden="false" outlineLevel="0" max="3" min="3" style="0" width="60"/>
  </cols>
  <sheetData>
    <row r="2" customFormat="false" ht="22.0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3"/>
    </row>
    <row r="6" customFormat="false" ht="27.75" hidden="false" customHeight="true" outlineLevel="0" collapsed="false">
      <c r="B6" s="4" t="s">
        <v>3</v>
      </c>
      <c r="C6" s="5" t="s">
        <v>4</v>
      </c>
    </row>
    <row r="7" customFormat="false" ht="27.75" hidden="false" customHeight="true" outlineLevel="0" collapsed="false">
      <c r="B7" s="4" t="s">
        <v>3</v>
      </c>
      <c r="C7" s="5" t="s">
        <v>5</v>
      </c>
    </row>
    <row r="8" customFormat="false" ht="27.75" hidden="false" customHeight="true" outlineLevel="0" collapsed="false">
      <c r="B8" s="4" t="s">
        <v>3</v>
      </c>
      <c r="C8" s="5" t="s">
        <v>6</v>
      </c>
    </row>
    <row r="9" customFormat="false" ht="27.75" hidden="false" customHeight="true" outlineLevel="0" collapsed="false">
      <c r="B9" s="4" t="s">
        <v>3</v>
      </c>
      <c r="C9" s="5" t="s">
        <v>7</v>
      </c>
    </row>
    <row r="10" customFormat="false" ht="27.75" hidden="false" customHeight="true" outlineLevel="0" collapsed="false">
      <c r="B10" s="4" t="s">
        <v>3</v>
      </c>
      <c r="C10" s="5" t="s">
        <v>8</v>
      </c>
    </row>
    <row r="11" customFormat="false" ht="27.75" hidden="false" customHeight="true" outlineLevel="0" collapsed="false">
      <c r="B11" s="4" t="s">
        <v>3</v>
      </c>
      <c r="C11" s="5" t="s">
        <v>9</v>
      </c>
    </row>
    <row r="13" customFormat="false" ht="15" hidden="false" customHeight="false" outlineLevel="0" collapsed="false">
      <c r="B13" s="3" t="s">
        <v>10</v>
      </c>
      <c r="C13" s="3"/>
    </row>
    <row r="14" customFormat="false" ht="24" hidden="false" customHeight="true" outlineLevel="0" collapsed="false">
      <c r="B14" s="6"/>
      <c r="C14" s="5" t="s">
        <v>11</v>
      </c>
    </row>
    <row r="15" customFormat="false" ht="24" hidden="false" customHeight="true" outlineLevel="0" collapsed="false">
      <c r="B15" s="7"/>
      <c r="C15" s="5" t="s">
        <v>12</v>
      </c>
    </row>
    <row r="16" customFormat="false" ht="24" hidden="false" customHeight="true" outlineLevel="0" collapsed="false">
      <c r="B16" s="8"/>
      <c r="C16" s="5" t="s">
        <v>13</v>
      </c>
    </row>
    <row r="18" customFormat="false" ht="15" hidden="false" customHeight="false" outlineLevel="0" collapsed="false">
      <c r="B18" s="3" t="s">
        <v>14</v>
      </c>
      <c r="C18" s="3"/>
    </row>
    <row r="19" customFormat="false" ht="15" hidden="false" customHeight="false" outlineLevel="0" collapsed="false">
      <c r="B19" s="9" t="s">
        <v>15</v>
      </c>
      <c r="C19" s="5" t="s">
        <v>16</v>
      </c>
    </row>
    <row r="20" customFormat="false" ht="15" hidden="false" customHeight="false" outlineLevel="0" collapsed="false">
      <c r="B20" s="9" t="s">
        <v>17</v>
      </c>
      <c r="C20" s="5" t="s">
        <v>18</v>
      </c>
    </row>
    <row r="21" customFormat="false" ht="15" hidden="false" customHeight="false" outlineLevel="0" collapsed="false">
      <c r="B21" s="9" t="s">
        <v>19</v>
      </c>
      <c r="C21" s="5" t="s">
        <v>20</v>
      </c>
    </row>
    <row r="22" customFormat="false" ht="15" hidden="false" customHeight="false" outlineLevel="0" collapsed="false">
      <c r="B22" s="9" t="s">
        <v>21</v>
      </c>
      <c r="C22" s="5" t="s">
        <v>22</v>
      </c>
    </row>
    <row r="23" customFormat="false" ht="15" hidden="false" customHeight="false" outlineLevel="0" collapsed="false">
      <c r="B23" s="9" t="s">
        <v>23</v>
      </c>
      <c r="C23" s="5" t="s">
        <v>24</v>
      </c>
    </row>
    <row r="25" customFormat="false" ht="27.75" hidden="false" customHeight="true" outlineLevel="0" collapsed="false">
      <c r="B25" s="10" t="s">
        <v>25</v>
      </c>
      <c r="C25" s="10"/>
    </row>
  </sheetData>
  <mergeCells count="6">
    <mergeCell ref="B2:C2"/>
    <mergeCell ref="B3:C3"/>
    <mergeCell ref="B5:C5"/>
    <mergeCell ref="B13:C13"/>
    <mergeCell ref="B18:C18"/>
    <mergeCell ref="B25:C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5" min="3" style="0" width="16"/>
    <col collapsed="false" customWidth="true" hidden="false" outlineLevel="0" max="6" min="6" style="0" width="30"/>
  </cols>
  <sheetData>
    <row r="1" customFormat="false" ht="27.75" hidden="false" customHeight="true" outlineLevel="0" collapsed="false">
      <c r="B1" s="11" t="s">
        <v>26</v>
      </c>
      <c r="C1" s="11"/>
      <c r="D1" s="11"/>
      <c r="E1" s="11"/>
      <c r="F1" s="11"/>
    </row>
    <row r="2" customFormat="false" ht="18" hidden="false" customHeight="true" outlineLevel="0" collapsed="false">
      <c r="B2" s="12" t="s">
        <v>27</v>
      </c>
      <c r="C2" s="12"/>
      <c r="D2" s="12"/>
      <c r="E2" s="12"/>
      <c r="F2" s="12"/>
    </row>
    <row r="4" customFormat="false" ht="15" hidden="false" customHeight="false" outlineLevel="0" collapsed="false">
      <c r="B4" s="9" t="s">
        <v>28</v>
      </c>
      <c r="C4" s="13" t="s">
        <v>29</v>
      </c>
    </row>
    <row r="6" customFormat="false" ht="15" hidden="false" customHeight="false" outlineLevel="0" collapsed="false">
      <c r="B6" s="14" t="s">
        <v>30</v>
      </c>
      <c r="C6" s="14" t="s">
        <v>31</v>
      </c>
      <c r="D6" s="14" t="s">
        <v>32</v>
      </c>
      <c r="E6" s="14" t="s">
        <v>33</v>
      </c>
      <c r="F6" s="14" t="s">
        <v>34</v>
      </c>
    </row>
    <row r="7" customFormat="false" ht="15" hidden="false" customHeight="false" outlineLevel="0" collapsed="false">
      <c r="B7" s="15" t="s">
        <v>35</v>
      </c>
      <c r="C7" s="15"/>
      <c r="D7" s="15"/>
      <c r="E7" s="15"/>
      <c r="F7" s="15"/>
    </row>
    <row r="8" customFormat="false" ht="15" hidden="false" customHeight="false" outlineLevel="0" collapsed="false">
      <c r="B8" s="16" t="s">
        <v>36</v>
      </c>
      <c r="C8" s="17" t="n">
        <v>1800</v>
      </c>
      <c r="D8" s="17" t="n">
        <v>1800</v>
      </c>
      <c r="E8" s="18" t="n">
        <f aca="false">D8-C8</f>
        <v>0</v>
      </c>
      <c r="F8" s="16" t="s">
        <v>37</v>
      </c>
    </row>
    <row r="9" customFormat="false" ht="15" hidden="false" customHeight="false" outlineLevel="0" collapsed="false">
      <c r="B9" s="16" t="s">
        <v>38</v>
      </c>
      <c r="C9" s="17" t="n">
        <v>150</v>
      </c>
      <c r="D9" s="17" t="n">
        <v>100</v>
      </c>
      <c r="E9" s="18" t="n">
        <f aca="false">D9-C9</f>
        <v>-50</v>
      </c>
      <c r="F9" s="16"/>
    </row>
    <row r="10" customFormat="false" ht="15" hidden="false" customHeight="false" outlineLevel="0" collapsed="false">
      <c r="B10" s="19" t="s">
        <v>39</v>
      </c>
      <c r="C10" s="20" t="n">
        <f aca="false">SUM(C8:C9)</f>
        <v>1950</v>
      </c>
      <c r="D10" s="20" t="n">
        <f aca="false">SUM(D8:D9)</f>
        <v>1900</v>
      </c>
      <c r="E10" s="20" t="n">
        <f aca="false">D10-C10</f>
        <v>-50</v>
      </c>
      <c r="F10" s="16"/>
    </row>
    <row r="12" customFormat="false" ht="15" hidden="false" customHeight="false" outlineLevel="0" collapsed="false">
      <c r="B12" s="15" t="s">
        <v>40</v>
      </c>
      <c r="C12" s="15"/>
      <c r="D12" s="15"/>
      <c r="E12" s="15"/>
      <c r="F12" s="15"/>
    </row>
    <row r="13" customFormat="false" ht="15" hidden="false" customHeight="false" outlineLevel="0" collapsed="false">
      <c r="B13" s="16" t="s">
        <v>41</v>
      </c>
      <c r="C13" s="17" t="n">
        <v>650</v>
      </c>
      <c r="D13" s="17" t="n">
        <v>650</v>
      </c>
      <c r="E13" s="18" t="n">
        <f aca="false">D13-C13</f>
        <v>0</v>
      </c>
      <c r="F13" s="16"/>
    </row>
    <row r="14" customFormat="false" ht="15" hidden="false" customHeight="false" outlineLevel="0" collapsed="false">
      <c r="B14" s="16" t="s">
        <v>42</v>
      </c>
      <c r="C14" s="17" t="n">
        <v>120</v>
      </c>
      <c r="D14" s="17" t="n">
        <v>135</v>
      </c>
      <c r="E14" s="18" t="n">
        <f aca="false">D14-C14</f>
        <v>15</v>
      </c>
      <c r="F14" s="16"/>
    </row>
    <row r="15" customFormat="false" ht="15" hidden="false" customHeight="false" outlineLevel="0" collapsed="false">
      <c r="B15" s="16" t="s">
        <v>43</v>
      </c>
      <c r="C15" s="17" t="n">
        <v>60</v>
      </c>
      <c r="D15" s="17" t="n">
        <v>60</v>
      </c>
      <c r="E15" s="18" t="n">
        <f aca="false">D15-C15</f>
        <v>0</v>
      </c>
      <c r="F15" s="16"/>
    </row>
    <row r="16" customFormat="false" ht="15" hidden="false" customHeight="false" outlineLevel="0" collapsed="false">
      <c r="B16" s="16" t="s">
        <v>44</v>
      </c>
      <c r="C16" s="17" t="n">
        <v>80</v>
      </c>
      <c r="D16" s="17" t="n">
        <v>75</v>
      </c>
      <c r="E16" s="18" t="n">
        <f aca="false">D16-C16</f>
        <v>-5</v>
      </c>
      <c r="F16" s="16"/>
    </row>
    <row r="17" customFormat="false" ht="15" hidden="false" customHeight="false" outlineLevel="0" collapsed="false">
      <c r="B17" s="19" t="s">
        <v>45</v>
      </c>
      <c r="C17" s="20" t="n">
        <f aca="false">SUM(C13:C16)</f>
        <v>910</v>
      </c>
      <c r="D17" s="20" t="n">
        <f aca="false">SUM(D13:D16)</f>
        <v>920</v>
      </c>
      <c r="E17" s="20" t="n">
        <f aca="false">D17-C17</f>
        <v>10</v>
      </c>
      <c r="F17" s="16"/>
    </row>
    <row r="19" customFormat="false" ht="15" hidden="false" customHeight="false" outlineLevel="0" collapsed="false">
      <c r="B19" s="15" t="s">
        <v>46</v>
      </c>
      <c r="C19" s="15"/>
      <c r="D19" s="15"/>
      <c r="E19" s="15"/>
      <c r="F19" s="15"/>
    </row>
    <row r="20" customFormat="false" ht="15" hidden="false" customHeight="false" outlineLevel="0" collapsed="false">
      <c r="B20" s="16" t="s">
        <v>47</v>
      </c>
      <c r="C20" s="17" t="n">
        <v>300</v>
      </c>
      <c r="D20" s="17" t="n">
        <v>320</v>
      </c>
      <c r="E20" s="18" t="n">
        <f aca="false">D20-C20</f>
        <v>20</v>
      </c>
      <c r="F20" s="16"/>
    </row>
    <row r="21" customFormat="false" ht="15" hidden="false" customHeight="false" outlineLevel="0" collapsed="false">
      <c r="B21" s="16" t="s">
        <v>48</v>
      </c>
      <c r="C21" s="17" t="n">
        <v>100</v>
      </c>
      <c r="D21" s="17" t="n">
        <v>130</v>
      </c>
      <c r="E21" s="18" t="n">
        <f aca="false">D21-C21</f>
        <v>30</v>
      </c>
      <c r="F21" s="16"/>
    </row>
    <row r="22" customFormat="false" ht="15" hidden="false" customHeight="false" outlineLevel="0" collapsed="false">
      <c r="B22" s="16" t="s">
        <v>49</v>
      </c>
      <c r="C22" s="17" t="n">
        <v>80</v>
      </c>
      <c r="D22" s="17" t="n">
        <v>60</v>
      </c>
      <c r="E22" s="18" t="n">
        <f aca="false">D22-C22</f>
        <v>-20</v>
      </c>
      <c r="F22" s="16"/>
    </row>
    <row r="23" customFormat="false" ht="15" hidden="false" customHeight="false" outlineLevel="0" collapsed="false">
      <c r="B23" s="16" t="s">
        <v>50</v>
      </c>
      <c r="C23" s="17" t="n">
        <v>50</v>
      </c>
      <c r="D23" s="17" t="n">
        <v>45</v>
      </c>
      <c r="E23" s="18" t="n">
        <f aca="false">D23-C23</f>
        <v>-5</v>
      </c>
      <c r="F23" s="16"/>
    </row>
    <row r="24" customFormat="false" ht="15" hidden="false" customHeight="false" outlineLevel="0" collapsed="false">
      <c r="B24" s="19" t="s">
        <v>51</v>
      </c>
      <c r="C24" s="20" t="n">
        <f aca="false">SUM(C20:C23)</f>
        <v>530</v>
      </c>
      <c r="D24" s="20" t="n">
        <f aca="false">SUM(D20:D23)</f>
        <v>555</v>
      </c>
      <c r="E24" s="20" t="n">
        <f aca="false">D24-C24</f>
        <v>25</v>
      </c>
      <c r="F24" s="16"/>
    </row>
    <row r="26" customFormat="false" ht="15" hidden="false" customHeight="false" outlineLevel="0" collapsed="false">
      <c r="B26" s="15" t="s">
        <v>52</v>
      </c>
      <c r="C26" s="15"/>
      <c r="D26" s="15"/>
      <c r="E26" s="15"/>
      <c r="F26" s="15"/>
    </row>
    <row r="27" customFormat="false" ht="15" hidden="false" customHeight="false" outlineLevel="0" collapsed="false">
      <c r="B27" s="16" t="s">
        <v>53</v>
      </c>
      <c r="C27" s="17" t="n">
        <v>200</v>
      </c>
      <c r="D27" s="17" t="n">
        <v>180</v>
      </c>
      <c r="E27" s="18" t="n">
        <f aca="false">D27-C27</f>
        <v>-20</v>
      </c>
      <c r="F27" s="16"/>
    </row>
    <row r="28" customFormat="false" ht="15" hidden="false" customHeight="false" outlineLevel="0" collapsed="false">
      <c r="B28" s="19" t="s">
        <v>54</v>
      </c>
      <c r="C28" s="20" t="n">
        <f aca="false">SUM(C27:C27)</f>
        <v>200</v>
      </c>
      <c r="D28" s="20" t="n">
        <f aca="false">SUM(D27:D27)</f>
        <v>180</v>
      </c>
      <c r="E28" s="20" t="n">
        <f aca="false">D28-C28</f>
        <v>-20</v>
      </c>
      <c r="F28" s="16"/>
    </row>
    <row r="30" customFormat="false" ht="15" hidden="false" customHeight="false" outlineLevel="0" collapsed="false">
      <c r="B30" s="21" t="s">
        <v>55</v>
      </c>
      <c r="C30" s="21"/>
      <c r="D30" s="21"/>
      <c r="E30" s="21"/>
      <c r="F30" s="21"/>
    </row>
    <row r="31" customFormat="false" ht="15" hidden="false" customHeight="false" outlineLevel="0" collapsed="false">
      <c r="B31" s="16" t="s">
        <v>56</v>
      </c>
      <c r="C31" s="16"/>
      <c r="D31" s="18" t="n">
        <f aca="false">D10</f>
        <v>1900</v>
      </c>
      <c r="E31" s="16"/>
      <c r="F31" s="16"/>
    </row>
    <row r="32" customFormat="false" ht="15" hidden="false" customHeight="false" outlineLevel="0" collapsed="false">
      <c r="B32" s="16" t="s">
        <v>57</v>
      </c>
      <c r="C32" s="16"/>
      <c r="D32" s="18" t="n">
        <f aca="false">D17+D24</f>
        <v>1475</v>
      </c>
      <c r="E32" s="16"/>
      <c r="F32" s="16"/>
    </row>
    <row r="33" customFormat="false" ht="15" hidden="false" customHeight="false" outlineLevel="0" collapsed="false">
      <c r="B33" s="16" t="s">
        <v>58</v>
      </c>
      <c r="C33" s="16"/>
      <c r="D33" s="18" t="n">
        <f aca="false">D28</f>
        <v>180</v>
      </c>
      <c r="E33" s="16"/>
      <c r="F33" s="16"/>
    </row>
    <row r="34" customFormat="false" ht="15" hidden="false" customHeight="false" outlineLevel="0" collapsed="false">
      <c r="B34" s="22" t="s">
        <v>59</v>
      </c>
      <c r="C34" s="22"/>
      <c r="D34" s="23" t="n">
        <f aca="false">D31-D32-D33</f>
        <v>245</v>
      </c>
      <c r="E34" s="22"/>
      <c r="F34" s="16"/>
    </row>
  </sheetData>
  <mergeCells count="7">
    <mergeCell ref="B1:F1"/>
    <mergeCell ref="B2:F2"/>
    <mergeCell ref="B7:F7"/>
    <mergeCell ref="B12:F12"/>
    <mergeCell ref="B19:F19"/>
    <mergeCell ref="B26:F26"/>
    <mergeCell ref="B30:F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3"/>
    <col collapsed="false" customWidth="true" hidden="false" outlineLevel="0" max="8" min="8" style="0" width="18"/>
    <col collapsed="false" customWidth="true" hidden="false" outlineLevel="0" max="9" min="9" style="0" width="16"/>
  </cols>
  <sheetData>
    <row r="1" customFormat="false" ht="27.75" hidden="false" customHeight="true" outlineLevel="0" collapsed="false">
      <c r="B1" s="11" t="s">
        <v>60</v>
      </c>
      <c r="C1" s="11"/>
      <c r="D1" s="11"/>
      <c r="E1" s="11"/>
      <c r="F1" s="11"/>
    </row>
    <row r="2" customFormat="false" ht="18" hidden="false" customHeight="true" outlineLevel="0" collapsed="false">
      <c r="B2" s="12" t="s">
        <v>61</v>
      </c>
      <c r="C2" s="12"/>
      <c r="D2" s="12"/>
      <c r="E2" s="12"/>
      <c r="F2" s="12"/>
    </row>
    <row r="4" customFormat="false" ht="15" hidden="false" customHeight="false" outlineLevel="0" collapsed="false">
      <c r="B4" s="14" t="s">
        <v>62</v>
      </c>
      <c r="C4" s="14" t="s">
        <v>30</v>
      </c>
      <c r="D4" s="14" t="s">
        <v>63</v>
      </c>
      <c r="E4" s="14" t="s">
        <v>64</v>
      </c>
      <c r="F4" s="14" t="s">
        <v>65</v>
      </c>
      <c r="H4" s="24" t="s">
        <v>66</v>
      </c>
      <c r="I4" s="24"/>
    </row>
    <row r="5" customFormat="false" ht="15" hidden="false" customHeight="false" outlineLevel="0" collapsed="false">
      <c r="B5" s="25" t="s">
        <v>67</v>
      </c>
      <c r="C5" s="25" t="s">
        <v>47</v>
      </c>
      <c r="D5" s="25" t="s">
        <v>68</v>
      </c>
      <c r="E5" s="17" t="n">
        <v>62.4</v>
      </c>
      <c r="F5" s="25" t="s">
        <v>69</v>
      </c>
      <c r="H5" s="14" t="s">
        <v>30</v>
      </c>
      <c r="I5" s="14" t="s">
        <v>70</v>
      </c>
    </row>
    <row r="6" customFormat="false" ht="15" hidden="false" customHeight="false" outlineLevel="0" collapsed="false">
      <c r="B6" s="25" t="s">
        <v>71</v>
      </c>
      <c r="C6" s="25" t="s">
        <v>44</v>
      </c>
      <c r="D6" s="25" t="s">
        <v>72</v>
      </c>
      <c r="E6" s="17" t="n">
        <v>40</v>
      </c>
      <c r="F6" s="25" t="s">
        <v>69</v>
      </c>
      <c r="H6" s="16" t="s">
        <v>47</v>
      </c>
      <c r="I6" s="26" t="n">
        <f aca="false">SUMIF($C$5:$C$34,H6,$E$5:$E$34)</f>
        <v>62.4</v>
      </c>
    </row>
    <row r="7" customFormat="false" ht="15" hidden="false" customHeight="false" outlineLevel="0" collapsed="false">
      <c r="B7" s="25" t="s">
        <v>73</v>
      </c>
      <c r="C7" s="25" t="s">
        <v>74</v>
      </c>
      <c r="D7" s="25" t="s">
        <v>75</v>
      </c>
      <c r="E7" s="17" t="n">
        <v>18.5</v>
      </c>
      <c r="F7" s="25" t="s">
        <v>76</v>
      </c>
      <c r="H7" s="16" t="s">
        <v>44</v>
      </c>
      <c r="I7" s="26" t="n">
        <f aca="false">SUMIF($C$5:$C$34,H7,$E$5:$E$34)</f>
        <v>40</v>
      </c>
    </row>
    <row r="8" customFormat="false" ht="15" hidden="false" customHeight="false" outlineLevel="0" collapsed="false">
      <c r="B8" s="25"/>
      <c r="C8" s="25"/>
      <c r="D8" s="25"/>
      <c r="E8" s="17"/>
      <c r="F8" s="25"/>
      <c r="H8" s="16" t="s">
        <v>74</v>
      </c>
      <c r="I8" s="26" t="n">
        <f aca="false">SUMIF($C$5:$C$34,H8,$E$5:$E$34)</f>
        <v>18.5</v>
      </c>
    </row>
    <row r="9" customFormat="false" ht="15" hidden="false" customHeight="false" outlineLevel="0" collapsed="false">
      <c r="B9" s="25"/>
      <c r="C9" s="25"/>
      <c r="D9" s="25"/>
      <c r="E9" s="17"/>
      <c r="F9" s="25"/>
      <c r="H9" s="16" t="s">
        <v>77</v>
      </c>
      <c r="I9" s="26" t="n">
        <f aca="false">SUMIF($C$5:$C$34,H9,$E$5:$E$34)</f>
        <v>0</v>
      </c>
    </row>
    <row r="10" customFormat="false" ht="15" hidden="false" customHeight="false" outlineLevel="0" collapsed="false">
      <c r="B10" s="25"/>
      <c r="C10" s="25"/>
      <c r="D10" s="25"/>
      <c r="E10" s="17"/>
      <c r="F10" s="25"/>
      <c r="H10" s="16" t="s">
        <v>78</v>
      </c>
      <c r="I10" s="26" t="n">
        <f aca="false">SUMIF($C$5:$C$34,H10,$E$5:$E$34)</f>
        <v>0</v>
      </c>
    </row>
    <row r="11" customFormat="false" ht="15" hidden="false" customHeight="false" outlineLevel="0" collapsed="false">
      <c r="B11" s="25"/>
      <c r="C11" s="25"/>
      <c r="D11" s="25"/>
      <c r="E11" s="17"/>
      <c r="F11" s="25"/>
      <c r="H11" s="16" t="s">
        <v>79</v>
      </c>
      <c r="I11" s="26" t="n">
        <f aca="false">SUMIF($C$5:$C$34,H11,$E$5:$E$34)</f>
        <v>0</v>
      </c>
    </row>
    <row r="12" customFormat="false" ht="15" hidden="false" customHeight="false" outlineLevel="0" collapsed="false">
      <c r="B12" s="25"/>
      <c r="C12" s="25"/>
      <c r="D12" s="25"/>
      <c r="E12" s="17"/>
      <c r="F12" s="25"/>
      <c r="H12" s="27" t="s">
        <v>80</v>
      </c>
      <c r="I12" s="23" t="n">
        <f aca="false">SUM(I6:I11)</f>
        <v>120.9</v>
      </c>
    </row>
    <row r="13" customFormat="false" ht="15" hidden="false" customHeight="false" outlineLevel="0" collapsed="false">
      <c r="B13" s="25"/>
      <c r="C13" s="25"/>
      <c r="D13" s="25"/>
      <c r="E13" s="17"/>
      <c r="F13" s="25"/>
    </row>
    <row r="14" customFormat="false" ht="15" hidden="false" customHeight="false" outlineLevel="0" collapsed="false">
      <c r="B14" s="25"/>
      <c r="C14" s="25"/>
      <c r="D14" s="25"/>
      <c r="E14" s="17"/>
      <c r="F14" s="25"/>
    </row>
    <row r="15" customFormat="false" ht="15" hidden="false" customHeight="false" outlineLevel="0" collapsed="false">
      <c r="B15" s="25"/>
      <c r="C15" s="25"/>
      <c r="D15" s="25"/>
      <c r="E15" s="17"/>
      <c r="F15" s="25"/>
    </row>
    <row r="16" customFormat="false" ht="15" hidden="false" customHeight="false" outlineLevel="0" collapsed="false">
      <c r="B16" s="25"/>
      <c r="C16" s="25"/>
      <c r="D16" s="25"/>
      <c r="E16" s="17"/>
      <c r="F16" s="25"/>
    </row>
    <row r="17" customFormat="false" ht="15" hidden="false" customHeight="false" outlineLevel="0" collapsed="false">
      <c r="B17" s="25"/>
      <c r="C17" s="25"/>
      <c r="D17" s="25"/>
      <c r="E17" s="17"/>
      <c r="F17" s="25"/>
    </row>
    <row r="18" customFormat="false" ht="15" hidden="false" customHeight="false" outlineLevel="0" collapsed="false">
      <c r="B18" s="25"/>
      <c r="C18" s="25"/>
      <c r="D18" s="25"/>
      <c r="E18" s="17"/>
      <c r="F18" s="25"/>
    </row>
    <row r="19" customFormat="false" ht="15" hidden="false" customHeight="false" outlineLevel="0" collapsed="false">
      <c r="B19" s="25"/>
      <c r="C19" s="25"/>
      <c r="D19" s="25"/>
      <c r="E19" s="17"/>
      <c r="F19" s="25"/>
    </row>
    <row r="20" customFormat="false" ht="15" hidden="false" customHeight="false" outlineLevel="0" collapsed="false">
      <c r="B20" s="25"/>
      <c r="C20" s="25"/>
      <c r="D20" s="25"/>
      <c r="E20" s="17"/>
      <c r="F20" s="25"/>
    </row>
    <row r="21" customFormat="false" ht="15" hidden="false" customHeight="false" outlineLevel="0" collapsed="false">
      <c r="B21" s="25"/>
      <c r="C21" s="25"/>
      <c r="D21" s="25"/>
      <c r="E21" s="17"/>
      <c r="F21" s="25"/>
    </row>
    <row r="22" customFormat="false" ht="15" hidden="false" customHeight="false" outlineLevel="0" collapsed="false">
      <c r="B22" s="25"/>
      <c r="C22" s="25"/>
      <c r="D22" s="25"/>
      <c r="E22" s="17"/>
      <c r="F22" s="25"/>
    </row>
    <row r="23" customFormat="false" ht="15" hidden="false" customHeight="false" outlineLevel="0" collapsed="false">
      <c r="B23" s="25"/>
      <c r="C23" s="25"/>
      <c r="D23" s="25"/>
      <c r="E23" s="17"/>
      <c r="F23" s="25"/>
    </row>
    <row r="24" customFormat="false" ht="15" hidden="false" customHeight="false" outlineLevel="0" collapsed="false">
      <c r="B24" s="25"/>
      <c r="C24" s="25"/>
      <c r="D24" s="25"/>
      <c r="E24" s="17"/>
      <c r="F24" s="25"/>
    </row>
    <row r="25" customFormat="false" ht="15" hidden="false" customHeight="false" outlineLevel="0" collapsed="false">
      <c r="B25" s="25"/>
      <c r="C25" s="25"/>
      <c r="D25" s="25"/>
      <c r="E25" s="17"/>
      <c r="F25" s="25"/>
    </row>
    <row r="26" customFormat="false" ht="15" hidden="false" customHeight="false" outlineLevel="0" collapsed="false">
      <c r="B26" s="25"/>
      <c r="C26" s="25"/>
      <c r="D26" s="25"/>
      <c r="E26" s="17"/>
      <c r="F26" s="25"/>
    </row>
    <row r="27" customFormat="false" ht="15" hidden="false" customHeight="false" outlineLevel="0" collapsed="false">
      <c r="B27" s="25"/>
      <c r="C27" s="25"/>
      <c r="D27" s="25"/>
      <c r="E27" s="17"/>
      <c r="F27" s="25"/>
    </row>
    <row r="28" customFormat="false" ht="15" hidden="false" customHeight="false" outlineLevel="0" collapsed="false">
      <c r="B28" s="25"/>
      <c r="C28" s="25"/>
      <c r="D28" s="25"/>
      <c r="E28" s="17"/>
      <c r="F28" s="25"/>
    </row>
    <row r="29" customFormat="false" ht="15" hidden="false" customHeight="false" outlineLevel="0" collapsed="false">
      <c r="B29" s="25"/>
      <c r="C29" s="25"/>
      <c r="D29" s="25"/>
      <c r="E29" s="17"/>
      <c r="F29" s="25"/>
    </row>
    <row r="30" customFormat="false" ht="15" hidden="false" customHeight="false" outlineLevel="0" collapsed="false">
      <c r="B30" s="25"/>
      <c r="C30" s="25"/>
      <c r="D30" s="25"/>
      <c r="E30" s="17"/>
      <c r="F30" s="25"/>
    </row>
    <row r="31" customFormat="false" ht="15" hidden="false" customHeight="false" outlineLevel="0" collapsed="false">
      <c r="B31" s="25"/>
      <c r="C31" s="25"/>
      <c r="D31" s="25"/>
      <c r="E31" s="17"/>
      <c r="F31" s="25"/>
    </row>
    <row r="32" customFormat="false" ht="15" hidden="false" customHeight="false" outlineLevel="0" collapsed="false">
      <c r="B32" s="25"/>
      <c r="C32" s="25"/>
      <c r="D32" s="25"/>
      <c r="E32" s="17"/>
      <c r="F32" s="25"/>
    </row>
    <row r="33" customFormat="false" ht="15" hidden="false" customHeight="false" outlineLevel="0" collapsed="false">
      <c r="B33" s="25"/>
      <c r="C33" s="25"/>
      <c r="D33" s="25"/>
      <c r="E33" s="17"/>
      <c r="F33" s="25"/>
    </row>
    <row r="34" customFormat="false" ht="15" hidden="false" customHeight="false" outlineLevel="0" collapsed="false">
      <c r="B34" s="25"/>
      <c r="C34" s="25"/>
      <c r="D34" s="25"/>
      <c r="E34" s="17"/>
      <c r="F34" s="25"/>
    </row>
  </sheetData>
  <mergeCells count="3">
    <mergeCell ref="B1:F1"/>
    <mergeCell ref="B2:F2"/>
    <mergeCell ref="H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5" min="3" style="0" width="18"/>
  </cols>
  <sheetData>
    <row r="1" customFormat="false" ht="27.75" hidden="false" customHeight="true" outlineLevel="0" collapsed="false">
      <c r="B1" s="11" t="s">
        <v>81</v>
      </c>
      <c r="C1" s="11"/>
      <c r="D1" s="11"/>
      <c r="E1" s="11"/>
    </row>
    <row r="2" customFormat="false" ht="18" hidden="false" customHeight="true" outlineLevel="0" collapsed="false">
      <c r="B2" s="12" t="s">
        <v>82</v>
      </c>
      <c r="C2" s="12"/>
      <c r="D2" s="12"/>
      <c r="E2" s="12"/>
    </row>
    <row r="4" customFormat="false" ht="15" hidden="false" customHeight="false" outlineLevel="0" collapsed="false">
      <c r="B4" s="9" t="s">
        <v>83</v>
      </c>
      <c r="C4" s="28" t="n">
        <v>3000</v>
      </c>
    </row>
    <row r="5" customFormat="false" ht="15" hidden="false" customHeight="false" outlineLevel="0" collapsed="false">
      <c r="B5" s="9" t="s">
        <v>84</v>
      </c>
      <c r="C5" s="28" t="n">
        <v>500</v>
      </c>
    </row>
    <row r="6" customFormat="false" ht="15" hidden="false" customHeight="false" outlineLevel="0" collapsed="false">
      <c r="B6" s="9" t="s">
        <v>85</v>
      </c>
      <c r="C6" s="29" t="s">
        <v>86</v>
      </c>
    </row>
    <row r="7" customFormat="false" ht="15" hidden="false" customHeight="false" outlineLevel="0" collapsed="false">
      <c r="B7" s="9" t="s">
        <v>87</v>
      </c>
      <c r="C7" s="30" t="n">
        <f aca="true">MAX(1,ROUNDUP((C6-TODAY())/30,0))</f>
        <v>4</v>
      </c>
    </row>
    <row r="8" customFormat="false" ht="15" hidden="false" customHeight="false" outlineLevel="0" collapsed="false">
      <c r="B8" s="9" t="s">
        <v>88</v>
      </c>
      <c r="C8" s="31" t="n">
        <f aca="false">IFERROR((C4-C5)/C7,0)</f>
        <v>625</v>
      </c>
    </row>
    <row r="10" customFormat="false" ht="15" hidden="false" customHeight="false" outlineLevel="0" collapsed="false">
      <c r="B10" s="15" t="s">
        <v>89</v>
      </c>
      <c r="C10" s="15"/>
      <c r="D10" s="15"/>
      <c r="E10" s="15"/>
    </row>
    <row r="11" customFormat="false" ht="15" hidden="false" customHeight="false" outlineLevel="0" collapsed="false">
      <c r="B11" s="14" t="s">
        <v>90</v>
      </c>
      <c r="C11" s="14" t="s">
        <v>91</v>
      </c>
      <c r="D11" s="14" t="s">
        <v>92</v>
      </c>
      <c r="E11" s="14" t="s">
        <v>93</v>
      </c>
    </row>
    <row r="12" customFormat="false" ht="15" hidden="false" customHeight="false" outlineLevel="0" collapsed="false">
      <c r="B12" s="16" t="s">
        <v>94</v>
      </c>
      <c r="C12" s="26" t="n">
        <f aca="false">$C$8</f>
        <v>625</v>
      </c>
      <c r="D12" s="17" t="n">
        <v>250</v>
      </c>
      <c r="E12" s="26" t="n">
        <f aca="false">D12+C5</f>
        <v>750</v>
      </c>
    </row>
    <row r="13" customFormat="false" ht="15" hidden="false" customHeight="false" outlineLevel="0" collapsed="false">
      <c r="B13" s="16" t="s">
        <v>95</v>
      </c>
      <c r="C13" s="26" t="n">
        <f aca="false">$C$8</f>
        <v>625</v>
      </c>
      <c r="D13" s="17" t="n">
        <v>0</v>
      </c>
      <c r="E13" s="26" t="n">
        <f aca="false">E12+D13</f>
        <v>750</v>
      </c>
    </row>
    <row r="14" customFormat="false" ht="15" hidden="false" customHeight="false" outlineLevel="0" collapsed="false">
      <c r="B14" s="16" t="s">
        <v>96</v>
      </c>
      <c r="C14" s="26" t="n">
        <f aca="false">$C$8</f>
        <v>625</v>
      </c>
      <c r="D14" s="17" t="n">
        <v>0</v>
      </c>
      <c r="E14" s="26" t="n">
        <f aca="false">E13+D14</f>
        <v>750</v>
      </c>
    </row>
    <row r="15" customFormat="false" ht="15" hidden="false" customHeight="false" outlineLevel="0" collapsed="false">
      <c r="B15" s="16" t="s">
        <v>97</v>
      </c>
      <c r="C15" s="26" t="n">
        <f aca="false">$C$8</f>
        <v>625</v>
      </c>
      <c r="D15" s="17" t="n">
        <v>0</v>
      </c>
      <c r="E15" s="26" t="n">
        <f aca="false">E14+D15</f>
        <v>750</v>
      </c>
    </row>
    <row r="16" customFormat="false" ht="15" hidden="false" customHeight="false" outlineLevel="0" collapsed="false">
      <c r="B16" s="16" t="s">
        <v>98</v>
      </c>
      <c r="C16" s="26" t="n">
        <f aca="false">$C$8</f>
        <v>625</v>
      </c>
      <c r="D16" s="17" t="n">
        <v>0</v>
      </c>
      <c r="E16" s="26" t="n">
        <f aca="false">E15+D16</f>
        <v>750</v>
      </c>
    </row>
    <row r="17" customFormat="false" ht="15" hidden="false" customHeight="false" outlineLevel="0" collapsed="false">
      <c r="B17" s="16" t="s">
        <v>99</v>
      </c>
      <c r="C17" s="26" t="n">
        <f aca="false">$C$8</f>
        <v>625</v>
      </c>
      <c r="D17" s="17" t="n">
        <v>0</v>
      </c>
      <c r="E17" s="26" t="n">
        <f aca="false">E16+D17</f>
        <v>750</v>
      </c>
    </row>
    <row r="18" customFormat="false" ht="15" hidden="false" customHeight="false" outlineLevel="0" collapsed="false">
      <c r="B18" s="16" t="s">
        <v>100</v>
      </c>
      <c r="C18" s="26" t="n">
        <f aca="false">$C$8</f>
        <v>625</v>
      </c>
      <c r="D18" s="17" t="n">
        <v>0</v>
      </c>
      <c r="E18" s="26" t="n">
        <f aca="false">E17+D18</f>
        <v>750</v>
      </c>
    </row>
    <row r="19" customFormat="false" ht="15" hidden="false" customHeight="false" outlineLevel="0" collapsed="false">
      <c r="B19" s="16" t="s">
        <v>101</v>
      </c>
      <c r="C19" s="26" t="n">
        <f aca="false">$C$8</f>
        <v>625</v>
      </c>
      <c r="D19" s="17" t="n">
        <v>0</v>
      </c>
      <c r="E19" s="26" t="n">
        <f aca="false">E18+D19</f>
        <v>750</v>
      </c>
    </row>
    <row r="20" customFormat="false" ht="15" hidden="false" customHeight="false" outlineLevel="0" collapsed="false">
      <c r="B20" s="16" t="s">
        <v>102</v>
      </c>
      <c r="C20" s="26" t="n">
        <f aca="false">$C$8</f>
        <v>625</v>
      </c>
      <c r="D20" s="17" t="n">
        <v>0</v>
      </c>
      <c r="E20" s="26" t="n">
        <f aca="false">E19+D20</f>
        <v>750</v>
      </c>
    </row>
    <row r="21" customFormat="false" ht="15" hidden="false" customHeight="false" outlineLevel="0" collapsed="false">
      <c r="B21" s="16" t="s">
        <v>103</v>
      </c>
      <c r="C21" s="26" t="n">
        <f aca="false">$C$8</f>
        <v>625</v>
      </c>
      <c r="D21" s="17" t="n">
        <v>0</v>
      </c>
      <c r="E21" s="26" t="n">
        <f aca="false">E20+D21</f>
        <v>750</v>
      </c>
    </row>
    <row r="22" customFormat="false" ht="15" hidden="false" customHeight="false" outlineLevel="0" collapsed="false">
      <c r="B22" s="16" t="s">
        <v>104</v>
      </c>
      <c r="C22" s="26" t="n">
        <f aca="false">$C$8</f>
        <v>625</v>
      </c>
      <c r="D22" s="17" t="n">
        <v>0</v>
      </c>
      <c r="E22" s="26" t="n">
        <f aca="false">E21+D22</f>
        <v>750</v>
      </c>
    </row>
    <row r="23" customFormat="false" ht="15" hidden="false" customHeight="false" outlineLevel="0" collapsed="false">
      <c r="B23" s="16" t="s">
        <v>105</v>
      </c>
      <c r="C23" s="26" t="n">
        <f aca="false">$C$8</f>
        <v>625</v>
      </c>
      <c r="D23" s="17" t="n">
        <v>0</v>
      </c>
      <c r="E23" s="26" t="n">
        <f aca="false">E22+D23</f>
        <v>750</v>
      </c>
    </row>
  </sheetData>
  <mergeCells count="3">
    <mergeCell ref="B1:E1"/>
    <mergeCell ref="B2:E2"/>
    <mergeCell ref="B10:E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6" min="4" style="0" width="14"/>
    <col collapsed="false" customWidth="true" hidden="false" outlineLevel="0" max="7" min="7" style="0" width="16"/>
  </cols>
  <sheetData>
    <row r="1" customFormat="false" ht="27.75" hidden="false" customHeight="true" outlineLevel="0" collapsed="false">
      <c r="B1" s="11" t="s">
        <v>106</v>
      </c>
      <c r="C1" s="11"/>
      <c r="D1" s="11"/>
      <c r="E1" s="11"/>
      <c r="F1" s="11"/>
      <c r="G1" s="11"/>
    </row>
    <row r="2" customFormat="false" ht="18" hidden="false" customHeight="true" outlineLevel="0" collapsed="false">
      <c r="B2" s="12" t="s">
        <v>107</v>
      </c>
      <c r="C2" s="12"/>
      <c r="D2" s="12"/>
      <c r="E2" s="12"/>
      <c r="F2" s="12"/>
      <c r="G2" s="12"/>
    </row>
    <row r="4" customFormat="false" ht="26.85" hidden="false" customHeight="false" outlineLevel="0" collapsed="false">
      <c r="B4" s="14" t="s">
        <v>108</v>
      </c>
      <c r="C4" s="14" t="s">
        <v>109</v>
      </c>
      <c r="D4" s="14" t="s">
        <v>110</v>
      </c>
      <c r="E4" s="14" t="s">
        <v>111</v>
      </c>
      <c r="F4" s="14" t="s">
        <v>87</v>
      </c>
      <c r="G4" s="14" t="s">
        <v>112</v>
      </c>
    </row>
    <row r="5" customFormat="false" ht="15" hidden="false" customHeight="false" outlineLevel="0" collapsed="false">
      <c r="B5" s="25" t="s">
        <v>113</v>
      </c>
      <c r="C5" s="17" t="n">
        <v>1200</v>
      </c>
      <c r="D5" s="32" t="n">
        <v>0.18</v>
      </c>
      <c r="E5" s="17" t="n">
        <v>150</v>
      </c>
      <c r="F5" s="16" t="n">
        <f aca="false">IFERROR(ROUNDUP(NPER(D5/12,-E5,C5),0),"-")</f>
        <v>9</v>
      </c>
      <c r="G5" s="33" t="n">
        <f aca="true">IFERROR(EDATE(TODAY(),F5),"-")</f>
        <v>46540</v>
      </c>
    </row>
    <row r="6" customFormat="false" ht="15" hidden="false" customHeight="false" outlineLevel="0" collapsed="false">
      <c r="B6" s="25" t="s">
        <v>114</v>
      </c>
      <c r="C6" s="17" t="n">
        <v>6000</v>
      </c>
      <c r="D6" s="32" t="n">
        <v>0.07</v>
      </c>
      <c r="E6" s="17" t="n">
        <v>220</v>
      </c>
      <c r="F6" s="16" t="n">
        <f aca="false">IFERROR(ROUNDUP(NPER(D6/12,-E6,C6),0),"-")</f>
        <v>30</v>
      </c>
      <c r="G6" s="33" t="n">
        <f aca="true">IFERROR(EDATE(TODAY(),F6),"-")</f>
        <v>47179</v>
      </c>
    </row>
    <row r="7" customFormat="false" ht="15" hidden="false" customHeight="false" outlineLevel="0" collapsed="false">
      <c r="B7" s="25" t="s">
        <v>115</v>
      </c>
      <c r="C7" s="17" t="n">
        <v>2500</v>
      </c>
      <c r="D7" s="32" t="n">
        <v>0.09</v>
      </c>
      <c r="E7" s="17" t="n">
        <v>180</v>
      </c>
      <c r="F7" s="16" t="n">
        <f aca="false">IFERROR(ROUNDUP(NPER(D7/12,-E7,C7),0),"-")</f>
        <v>15</v>
      </c>
      <c r="G7" s="33" t="n">
        <f aca="true">IFERROR(EDATE(TODAY(),F7),"-")</f>
        <v>46723</v>
      </c>
    </row>
    <row r="8" customFormat="false" ht="15" hidden="false" customHeight="false" outlineLevel="0" collapsed="false">
      <c r="B8" s="25"/>
      <c r="C8" s="17"/>
      <c r="D8" s="32"/>
      <c r="E8" s="17"/>
      <c r="F8" s="16"/>
      <c r="G8" s="16"/>
    </row>
    <row r="9" customFormat="false" ht="15" hidden="false" customHeight="false" outlineLevel="0" collapsed="false">
      <c r="B9" s="25"/>
      <c r="C9" s="17"/>
      <c r="D9" s="32"/>
      <c r="E9" s="17"/>
      <c r="F9" s="16"/>
      <c r="G9" s="16"/>
    </row>
    <row r="11" customFormat="false" ht="15" hidden="false" customHeight="false" outlineLevel="0" collapsed="false">
      <c r="B11" s="22" t="s">
        <v>116</v>
      </c>
      <c r="C11" s="23" t="n">
        <f aca="false">SUM(C5:C7)</f>
        <v>9700</v>
      </c>
      <c r="D11" s="16"/>
      <c r="E11" s="16"/>
      <c r="F11" s="16"/>
      <c r="G11" s="16"/>
    </row>
  </sheetData>
  <mergeCells count="2">
    <mergeCell ref="B1:G1"/>
    <mergeCell ref="B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7" min="6" style="0" width="16"/>
    <col collapsed="false" customWidth="true" hidden="false" outlineLevel="0" max="8" min="8" style="0" width="14"/>
  </cols>
  <sheetData>
    <row r="1" customFormat="false" ht="27.75" hidden="false" customHeight="true" outlineLevel="0" collapsed="false">
      <c r="B1" s="11" t="s">
        <v>117</v>
      </c>
      <c r="C1" s="11"/>
      <c r="D1" s="11"/>
      <c r="E1" s="11"/>
      <c r="F1" s="11"/>
      <c r="G1" s="11"/>
      <c r="H1" s="11"/>
    </row>
    <row r="2" customFormat="false" ht="18" hidden="false" customHeight="true" outlineLevel="0" collapsed="false">
      <c r="B2" s="12" t="s">
        <v>118</v>
      </c>
      <c r="C2" s="12"/>
      <c r="D2" s="12"/>
      <c r="E2" s="12"/>
      <c r="F2" s="12"/>
      <c r="G2" s="12"/>
      <c r="H2" s="12"/>
    </row>
    <row r="4" customFormat="false" ht="26.85" hidden="false" customHeight="false" outlineLevel="0" collapsed="false">
      <c r="B4" s="14" t="s">
        <v>119</v>
      </c>
      <c r="C4" s="14" t="s">
        <v>120</v>
      </c>
      <c r="D4" s="14" t="s">
        <v>121</v>
      </c>
      <c r="E4" s="14" t="s">
        <v>122</v>
      </c>
      <c r="F4" s="14" t="s">
        <v>123</v>
      </c>
      <c r="G4" s="14" t="s">
        <v>124</v>
      </c>
      <c r="H4" s="14" t="s">
        <v>125</v>
      </c>
    </row>
    <row r="5" customFormat="false" ht="15" hidden="false" customHeight="false" outlineLevel="0" collapsed="false">
      <c r="B5" s="25" t="s">
        <v>126</v>
      </c>
      <c r="C5" s="25" t="n">
        <v>15</v>
      </c>
      <c r="D5" s="17" t="n">
        <v>95.2</v>
      </c>
      <c r="E5" s="17" t="n">
        <v>102.5</v>
      </c>
      <c r="F5" s="26" t="n">
        <f aca="false">C5*D5</f>
        <v>1428</v>
      </c>
      <c r="G5" s="26" t="n">
        <f aca="false">C5*E5</f>
        <v>1537.5</v>
      </c>
      <c r="H5" s="34" t="n">
        <f aca="false">IFERROR((G5-F5)/F5,0)</f>
        <v>0.0766806722689076</v>
      </c>
    </row>
    <row r="6" customFormat="false" ht="15" hidden="false" customHeight="false" outlineLevel="0" collapsed="false">
      <c r="B6" s="25" t="s">
        <v>127</v>
      </c>
      <c r="C6" s="25" t="n">
        <v>10</v>
      </c>
      <c r="D6" s="17" t="n">
        <v>42</v>
      </c>
      <c r="E6" s="17" t="n">
        <v>39.8</v>
      </c>
      <c r="F6" s="26" t="n">
        <f aca="false">C6*D6</f>
        <v>420</v>
      </c>
      <c r="G6" s="26" t="n">
        <f aca="false">C6*E6</f>
        <v>398</v>
      </c>
      <c r="H6" s="34" t="n">
        <f aca="false">IFERROR((G6-F6)/F6,0)</f>
        <v>-0.0523809523809524</v>
      </c>
    </row>
    <row r="7" customFormat="false" ht="15" hidden="false" customHeight="false" outlineLevel="0" collapsed="false">
      <c r="B7" s="25" t="s">
        <v>128</v>
      </c>
      <c r="C7" s="25" t="n">
        <v>8</v>
      </c>
      <c r="D7" s="17" t="n">
        <v>61.3</v>
      </c>
      <c r="E7" s="17" t="n">
        <v>65.1</v>
      </c>
      <c r="F7" s="26" t="n">
        <f aca="false">C7*D7</f>
        <v>490.4</v>
      </c>
      <c r="G7" s="26" t="n">
        <f aca="false">C7*E7</f>
        <v>520.8</v>
      </c>
      <c r="H7" s="34" t="n">
        <f aca="false">IFERROR((G7-F7)/F7,0)</f>
        <v>0.0619902120717781</v>
      </c>
    </row>
    <row r="8" customFormat="false" ht="15" hidden="false" customHeight="false" outlineLevel="0" collapsed="false">
      <c r="B8" s="25"/>
      <c r="C8" s="25"/>
      <c r="D8" s="17"/>
      <c r="E8" s="17"/>
      <c r="F8" s="26"/>
      <c r="G8" s="26"/>
      <c r="H8" s="34"/>
    </row>
    <row r="9" customFormat="false" ht="15" hidden="false" customHeight="false" outlineLevel="0" collapsed="false">
      <c r="B9" s="25"/>
      <c r="C9" s="25"/>
      <c r="D9" s="17"/>
      <c r="E9" s="17"/>
      <c r="F9" s="26"/>
      <c r="G9" s="26"/>
      <c r="H9" s="34"/>
    </row>
    <row r="11" customFormat="false" ht="15" hidden="false" customHeight="false" outlineLevel="0" collapsed="false">
      <c r="B11" s="22" t="s">
        <v>129</v>
      </c>
      <c r="C11" s="16"/>
      <c r="D11" s="16"/>
      <c r="E11" s="16"/>
      <c r="F11" s="23" t="n">
        <f aca="false">SUM(F5:F7)</f>
        <v>2338.4</v>
      </c>
      <c r="G11" s="23" t="n">
        <f aca="false">SUM(G5:G7)</f>
        <v>2456.3</v>
      </c>
      <c r="H11" s="35" t="n">
        <f aca="false">IFERROR((G11-F11)/F11,0)</f>
        <v>0.050419089976052</v>
      </c>
    </row>
    <row r="13" customFormat="false" ht="22.35" hidden="false" customHeight="true" outlineLevel="0" collapsed="false">
      <c r="B13" s="10" t="s">
        <v>130</v>
      </c>
      <c r="C13" s="10"/>
      <c r="D13" s="10"/>
      <c r="E13" s="10"/>
      <c r="F13" s="10"/>
      <c r="G13" s="10"/>
      <c r="H13" s="10"/>
    </row>
  </sheetData>
  <mergeCells count="3">
    <mergeCell ref="B1:H1"/>
    <mergeCell ref="B2:H2"/>
    <mergeCell ref="B13:H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2026-09-02T21:23:38Z</dcterms:created>
  <dc:creator>openpyxl</dc:creator>
  <dc:description/>
  <dc:language>en-US</dc:language>
  <cp:lastModifiedBy/>
  <dcterms:modified xsi:type="dcterms:W3CDTF">2026-09-02T21:23:38Z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